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4000" windowHeight="14235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'2009,10,11,12'!$A$1:$M$77</definedName>
  </definedNames>
  <calcPr calcId="152511"/>
</workbook>
</file>

<file path=xl/calcChain.xml><?xml version="1.0" encoding="utf-8"?>
<calcChain xmlns="http://schemas.openxmlformats.org/spreadsheetml/2006/main">
  <c r="G64" i="8" l="1"/>
  <c r="G52" i="8" l="1"/>
  <c r="I51" i="8"/>
  <c r="I50" i="8"/>
  <c r="I49" i="8"/>
  <c r="I48" i="8"/>
  <c r="I46" i="8"/>
  <c r="I45" i="8"/>
  <c r="I37" i="8"/>
  <c r="I19" i="8"/>
  <c r="I52" i="8" l="1"/>
  <c r="I59" i="8" s="1"/>
  <c r="H59" i="8" l="1"/>
  <c r="I64" i="8"/>
  <c r="I24" i="8"/>
  <c r="H19" i="8" l="1"/>
  <c r="I12" i="8"/>
  <c r="H64" i="8" l="1"/>
  <c r="J255" i="2" l="1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H81" i="2" l="1"/>
  <c r="H83" i="2" s="1"/>
  <c r="G67" i="8"/>
  <c r="G261" i="2"/>
  <c r="G66" i="8"/>
  <c r="G81" i="2"/>
  <c r="G83" i="2" s="1"/>
  <c r="H261" i="2"/>
  <c r="I261" i="2"/>
  <c r="I265" i="2" s="1"/>
  <c r="J81" i="2"/>
  <c r="J83" i="2" s="1"/>
  <c r="J261" i="2"/>
  <c r="J265" i="2" s="1"/>
  <c r="G69" i="8" l="1"/>
</calcChain>
</file>

<file path=xl/sharedStrings.xml><?xml version="1.0" encoding="utf-8"?>
<sst xmlns="http://schemas.openxmlformats.org/spreadsheetml/2006/main" count="242" uniqueCount="186">
  <si>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</si>
  <si>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</si>
  <si>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</si>
  <si>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</si>
  <si>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</si>
  <si>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</si>
  <si>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</si>
  <si>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</si>
  <si>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</si>
  <si>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</si>
  <si>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</si>
  <si>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</si>
  <si>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</si>
  <si>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</si>
  <si>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</si>
  <si>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</si>
  <si>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</si>
  <si>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</si>
  <si>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</si>
  <si>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</si>
  <si>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</si>
  <si>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</si>
  <si>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</si>
  <si>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</si>
  <si>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</si>
  <si>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</si>
  <si>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</si>
  <si>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</si>
  <si>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</si>
  <si>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</si>
  <si>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</si>
  <si>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</si>
  <si>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</si>
  <si>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</si>
  <si>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</si>
  <si>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</si>
  <si>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</si>
  <si>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</si>
  <si>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</si>
  <si>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</si>
  <si>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</si>
  <si>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</si>
  <si>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</si>
  <si>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</si>
  <si>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</si>
  <si>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</si>
  <si>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</si>
  <si>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</si>
  <si>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</si>
  <si>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</si>
  <si>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</si>
  <si>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</si>
  <si>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</si>
  <si>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</si>
  <si>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</si>
  <si>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</si>
  <si>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</si>
  <si>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</si>
  <si>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</si>
  <si>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</si>
  <si>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</si>
  <si>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</si>
  <si>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</si>
  <si>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</si>
  <si>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</si>
  <si>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</si>
  <si>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</si>
  <si>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</si>
  <si>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</si>
  <si>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</si>
  <si>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</si>
  <si>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</si>
  <si>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</si>
  <si>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</si>
  <si>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</si>
  <si>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</si>
  <si>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</si>
  <si>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</si>
  <si>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</si>
  <si>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</si>
  <si>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</si>
  <si>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</si>
  <si>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</si>
  <si>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</si>
  <si>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</si>
  <si>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</si>
  <si>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</si>
  <si>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</si>
  <si>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</si>
  <si>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</si>
  <si>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</si>
  <si>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</si>
  <si>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</si>
  <si>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</si>
  <si>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</si>
  <si>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</si>
  <si>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</si>
  <si>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</si>
  <si>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</si>
  <si>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</si>
  <si>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</si>
  <si>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</si>
  <si>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</si>
  <si>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</si>
  <si>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</si>
  <si>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</si>
  <si>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</si>
  <si>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</si>
  <si>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</si>
  <si>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</si>
  <si>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</si>
  <si>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</si>
  <si>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</si>
  <si>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</si>
  <si>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</si>
  <si>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</si>
  <si>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</si>
  <si>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</si>
  <si>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</si>
  <si>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</si>
  <si>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</si>
  <si>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</si>
  <si>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</si>
  <si>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</si>
  <si>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</si>
  <si>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</si>
  <si>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</si>
  <si>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</si>
  <si>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</si>
  <si>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</si>
  <si>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</si>
  <si>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</si>
  <si>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</si>
  <si>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</si>
  <si>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</si>
  <si>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</si>
  <si>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</si>
  <si>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</si>
  <si>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</si>
  <si>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</si>
  <si>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</si>
  <si>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</si>
  <si>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</si>
  <si>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</si>
  <si>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</si>
  <si>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</si>
  <si>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</si>
  <si>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</si>
  <si>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</si>
  <si>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</si>
  <si>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</si>
  <si>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</si>
  <si>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</si>
  <si>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</si>
  <si>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</si>
  <si>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</si>
  <si>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</si>
  <si>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</si>
  <si>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</si>
  <si>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</si>
  <si>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</si>
  <si>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</si>
  <si>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</si>
  <si>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>Příjmy z poskyt. služ. a výr.</t>
  </si>
  <si>
    <t xml:space="preserve">          Rozdíl</t>
  </si>
  <si>
    <t>Využití volného času dětí a mládeže</t>
  </si>
  <si>
    <t>JUDr. Helena Kučerová, Ph.D., v.r.  starostka</t>
  </si>
  <si>
    <t>Razítko obce</t>
  </si>
  <si>
    <t>Rozpočtové opatření č. 2/2018</t>
  </si>
  <si>
    <t>schv. rozp. vč. RO č. 1/2018</t>
  </si>
  <si>
    <t xml:space="preserve">         RO č. 2/2018</t>
  </si>
  <si>
    <t>Ost. NI př. transfer ze stát. rozp.</t>
  </si>
  <si>
    <t>Prevence vzniku odpadů</t>
  </si>
  <si>
    <t>Přijaté nekap. náhrady</t>
  </si>
  <si>
    <t>El. energie</t>
  </si>
  <si>
    <t>Zálež. kultury, církví a sděl. prostř.</t>
  </si>
  <si>
    <t>Mzdové výdaje</t>
  </si>
  <si>
    <t>Výdaje na poříz. Info</t>
  </si>
  <si>
    <t>Cestovné</t>
  </si>
  <si>
    <t xml:space="preserve">Výdaje na pořízení věcí a služeb -  pohoštění </t>
  </si>
  <si>
    <t>Volba prezidenta</t>
  </si>
  <si>
    <t>Poštovní služby</t>
  </si>
  <si>
    <t>Platy zam. v prac. poměru</t>
  </si>
  <si>
    <t>Budovy haly, stavby</t>
  </si>
  <si>
    <t>Ve Hvozdnici 10.05.2018</t>
  </si>
  <si>
    <t>Drobný hmotný dlouh.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</si>
</sst>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3" fontId="6" fillId="0" borderId="0" xfId="0" applyNumberFormat="1" applyFont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3" fontId="6" fillId="3" borderId="0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9" fillId="0" borderId="0" xfId="0" applyNumberFormat="1" applyFont="1"/>
    <xf numFmtId="165" fontId="0" fillId="0" borderId="0" xfId="0" applyNumberFormat="1" applyFont="1"/>
    <xf numFmtId="165" fontId="6" fillId="0" borderId="8" xfId="0" applyNumberFormat="1" applyFont="1" applyBorder="1"/>
    <xf numFmtId="165" fontId="6" fillId="0" borderId="1" xfId="0" applyNumberFormat="1" applyFont="1" applyBorder="1"/>
    <xf numFmtId="165" fontId="6" fillId="0" borderId="0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5" fillId="0" borderId="0" xfId="0" applyNumberFormat="1" applyFont="1" applyFill="1" applyBorder="1"/>
    <xf numFmtId="165" fontId="16" fillId="0" borderId="0" xfId="0" applyNumberFormat="1" applyFont="1" applyBorder="1"/>
    <xf numFmtId="165" fontId="17" fillId="0" borderId="0" xfId="0" applyNumberFormat="1" applyFont="1" applyBorder="1"/>
    <xf numFmtId="165" fontId="16" fillId="0" borderId="0" xfId="0" applyNumberFormat="1" applyFont="1" applyFill="1" applyBorder="1"/>
    <xf numFmtId="4" fontId="16" fillId="0" borderId="0" xfId="0" applyNumberFormat="1" applyFont="1"/>
    <xf numFmtId="4" fontId="18" fillId="0" borderId="0" xfId="0" applyNumberFormat="1" applyFont="1"/>
    <xf numFmtId="3" fontId="16" fillId="0" borderId="0" xfId="0" applyNumberFormat="1" applyFont="1"/>
    <xf numFmtId="165" fontId="16" fillId="0" borderId="0" xfId="0" applyNumberFormat="1" applyFont="1"/>
    <xf numFmtId="165" fontId="19" fillId="0" borderId="11" xfId="0" applyNumberFormat="1" applyFont="1" applyFill="1" applyBorder="1"/>
    <xf numFmtId="164" fontId="5" fillId="0" borderId="0" xfId="0" applyNumberFormat="1" applyFont="1"/>
    <xf numFmtId="165" fontId="19" fillId="0" borderId="2" xfId="0" applyNumberFormat="1" applyFont="1" applyFill="1" applyBorder="1"/>
    <xf numFmtId="0" fontId="20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65" fontId="11" fillId="0" borderId="0" xfId="0" applyNumberFormat="1" applyFont="1"/>
    <xf numFmtId="165" fontId="19" fillId="0" borderId="2" xfId="0" applyNumberFormat="1" applyFont="1" applyBorder="1"/>
    <xf numFmtId="0" fontId="8" fillId="0" borderId="0" xfId="0" applyFont="1"/>
    <xf numFmtId="0" fontId="2" fillId="0" borderId="3" xfId="0" applyFont="1" applyBorder="1"/>
    <xf numFmtId="4" fontId="1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1" fillId="0" borderId="0" xfId="0" applyNumberFormat="1" applyFont="1" applyAlignment="1">
      <alignment horizontal="centerContinuous"/>
    </xf>
    <xf numFmtId="165" fontId="21" fillId="0" borderId="2" xfId="0" applyNumberFormat="1" applyFont="1" applyBorder="1" applyAlignment="1">
      <alignment horizontal="centerContinuous"/>
    </xf>
    <xf numFmtId="165" fontId="0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view="pageBreakPreview" zoomScaleNormal="100" zoomScaleSheetLayoutView="100" workbookViewId="0">
      <pane ySplit="4" topLeftCell="A36" activePane="bottomLeft" state="frozen"/>
      <selection pane="bottomLeft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5" width="7" customWidth="1"/>
    <col min="6" max="6" width="0.5703125" customWidth="1"/>
    <col min="7" max="7" width="24.85546875" style="86" customWidth="1"/>
    <col min="8" max="8" width="22.140625" customWidth="1"/>
    <col min="9" max="9" width="16.5703125" customWidth="1"/>
    <col min="10" max="11" width="14.5703125" hidden="1" customWidth="1"/>
    <col min="12" max="12" width="14.5703125" customWidth="1"/>
    <col min="13" max="13" width="16.28515625" style="80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6" t="s">
        <v>169</v>
      </c>
      <c r="H2" t="s">
        <v>170</v>
      </c>
      <c r="I2" t="s">
        <v>164</v>
      </c>
    </row>
    <row r="3" spans="1:17" x14ac:dyDescent="0.2">
      <c r="G3" s="87"/>
      <c r="H3" s="10"/>
      <c r="I3" s="10"/>
      <c r="J3" s="10"/>
      <c r="K3" s="10"/>
      <c r="L3" s="10"/>
      <c r="M3" s="82"/>
      <c r="N3" s="10"/>
      <c r="O3" s="10"/>
      <c r="P3" s="10"/>
      <c r="Q3" s="10"/>
    </row>
    <row r="4" spans="1:17" s="38" customFormat="1" ht="15.75" x14ac:dyDescent="0.25">
      <c r="A4" s="37"/>
      <c r="B4" s="38" t="s">
        <v>168</v>
      </c>
      <c r="G4" s="88"/>
      <c r="H4" s="53"/>
      <c r="I4" s="53"/>
      <c r="J4" s="53"/>
      <c r="K4" s="53"/>
      <c r="L4" s="53"/>
      <c r="M4" s="83"/>
      <c r="N4" s="53"/>
      <c r="O4" s="53"/>
      <c r="P4" s="53"/>
      <c r="Q4" s="53"/>
    </row>
    <row r="6" spans="1:17" ht="15.75" x14ac:dyDescent="0.25">
      <c r="A6" s="4" t="s">
        <v>0</v>
      </c>
    </row>
    <row r="7" spans="1:17" ht="15.75" x14ac:dyDescent="0.25">
      <c r="A7" s="4" t="s">
        <v>1</v>
      </c>
    </row>
    <row r="8" spans="1:17" ht="15" x14ac:dyDescent="0.2">
      <c r="A8" s="124"/>
      <c r="B8">
        <v>4116</v>
      </c>
      <c r="C8" t="s">
        <v>171</v>
      </c>
      <c r="G8" s="39">
        <v>0</v>
      </c>
      <c r="H8" s="39">
        <v>28000</v>
      </c>
      <c r="I8" s="126">
        <v>28000</v>
      </c>
    </row>
    <row r="9" spans="1:17" ht="15.75" x14ac:dyDescent="0.25">
      <c r="A9" s="4"/>
      <c r="I9" s="127"/>
    </row>
    <row r="10" spans="1:17" x14ac:dyDescent="0.2">
      <c r="A10" t="s">
        <v>162</v>
      </c>
      <c r="G10" s="90"/>
      <c r="H10" s="90"/>
      <c r="I10" s="128"/>
      <c r="J10" s="90"/>
      <c r="K10" s="39"/>
      <c r="L10" s="39"/>
      <c r="M10" s="84"/>
      <c r="N10" s="39"/>
      <c r="O10" s="39"/>
      <c r="P10" s="39"/>
      <c r="Q10" s="39"/>
    </row>
    <row r="11" spans="1:17" x14ac:dyDescent="0.2">
      <c r="A11" s="36">
        <v>2310</v>
      </c>
      <c r="B11" s="36" t="s">
        <v>15</v>
      </c>
      <c r="G11" s="90"/>
      <c r="H11" s="90"/>
      <c r="I11" s="129"/>
      <c r="J11" s="90"/>
      <c r="K11" s="39"/>
      <c r="L11" s="39"/>
      <c r="M11" s="84"/>
      <c r="N11" s="39"/>
      <c r="O11" s="39"/>
      <c r="P11" s="39"/>
      <c r="Q11" s="39"/>
    </row>
    <row r="12" spans="1:17" x14ac:dyDescent="0.2">
      <c r="B12">
        <v>2111</v>
      </c>
      <c r="C12" t="s">
        <v>163</v>
      </c>
      <c r="G12" s="90">
        <v>0</v>
      </c>
      <c r="H12" s="90">
        <v>6600</v>
      </c>
      <c r="I12" s="129">
        <f>SUM(H12-G12)</f>
        <v>6600</v>
      </c>
      <c r="J12" s="90"/>
      <c r="K12" s="39"/>
      <c r="L12" s="39"/>
      <c r="M12" s="84"/>
      <c r="N12" s="39"/>
      <c r="O12" s="39"/>
      <c r="P12" s="39"/>
      <c r="Q12" s="39"/>
    </row>
    <row r="13" spans="1:17" x14ac:dyDescent="0.2">
      <c r="A13" s="36">
        <v>2310</v>
      </c>
      <c r="G13" s="118">
        <v>117000</v>
      </c>
      <c r="H13" s="118">
        <v>123600</v>
      </c>
      <c r="I13" s="130">
        <v>6600</v>
      </c>
      <c r="J13" s="90"/>
      <c r="K13" s="39"/>
      <c r="L13" s="39"/>
      <c r="M13" s="84"/>
      <c r="N13" s="39"/>
      <c r="O13" s="39"/>
      <c r="P13" s="39"/>
      <c r="Q13" s="39"/>
    </row>
    <row r="14" spans="1:17" x14ac:dyDescent="0.2">
      <c r="A14" s="36"/>
      <c r="G14" s="118"/>
      <c r="H14" s="118"/>
      <c r="I14" s="130"/>
      <c r="J14" s="90"/>
      <c r="K14" s="39"/>
      <c r="L14" s="39"/>
      <c r="M14" s="84"/>
      <c r="N14" s="39"/>
      <c r="O14" s="39"/>
      <c r="P14" s="39"/>
      <c r="Q14" s="39"/>
    </row>
    <row r="15" spans="1:17" x14ac:dyDescent="0.2">
      <c r="A15" s="36">
        <v>3727</v>
      </c>
      <c r="B15" s="36" t="s">
        <v>172</v>
      </c>
      <c r="G15" s="118"/>
      <c r="H15" s="118"/>
      <c r="I15" s="130"/>
      <c r="J15" s="90"/>
      <c r="K15" s="39"/>
      <c r="L15" s="39"/>
      <c r="M15" s="84"/>
      <c r="N15" s="39"/>
      <c r="O15" s="39"/>
      <c r="P15" s="39"/>
      <c r="Q15" s="39"/>
    </row>
    <row r="16" spans="1:17" x14ac:dyDescent="0.2">
      <c r="A16" s="36"/>
      <c r="B16">
        <v>2324</v>
      </c>
      <c r="C16" t="s">
        <v>173</v>
      </c>
      <c r="G16" s="92">
        <v>70000</v>
      </c>
      <c r="H16" s="92">
        <v>84600</v>
      </c>
      <c r="I16" s="129">
        <v>14600</v>
      </c>
      <c r="J16" s="90"/>
      <c r="K16" s="39"/>
      <c r="L16" s="39"/>
      <c r="M16" s="84"/>
      <c r="N16" s="39"/>
      <c r="O16" s="39"/>
      <c r="P16" s="39"/>
      <c r="Q16" s="39"/>
    </row>
    <row r="17" spans="1:17" x14ac:dyDescent="0.2">
      <c r="A17" s="36">
        <v>3727</v>
      </c>
      <c r="G17" s="118">
        <v>70000</v>
      </c>
      <c r="H17" s="118">
        <v>84600</v>
      </c>
      <c r="I17" s="130">
        <v>14600</v>
      </c>
      <c r="J17" s="90"/>
      <c r="K17" s="39"/>
      <c r="L17" s="39"/>
      <c r="M17" s="84"/>
      <c r="N17" s="39"/>
      <c r="O17" s="39"/>
      <c r="P17" s="39"/>
      <c r="Q17" s="39"/>
    </row>
    <row r="18" spans="1:17" ht="13.5" thickBot="1" x14ac:dyDescent="0.25">
      <c r="G18" s="90"/>
      <c r="H18" s="90"/>
      <c r="I18" s="128"/>
      <c r="J18" s="90"/>
      <c r="K18" s="39"/>
      <c r="L18" s="39"/>
      <c r="M18" s="84"/>
      <c r="N18" s="39"/>
      <c r="O18" s="39"/>
      <c r="P18" s="39"/>
      <c r="Q18" s="39"/>
    </row>
    <row r="19" spans="1:17" ht="16.5" thickBot="1" x14ac:dyDescent="0.3">
      <c r="A19" s="12" t="s">
        <v>20</v>
      </c>
      <c r="B19" s="13"/>
      <c r="C19" s="13"/>
      <c r="D19" s="13"/>
      <c r="E19" s="13"/>
      <c r="F19" s="13"/>
      <c r="G19" s="93">
        <v>7740000</v>
      </c>
      <c r="H19" s="94">
        <f>SUM(G19+I19)</f>
        <v>7789200</v>
      </c>
      <c r="I19" s="131">
        <f>SUM(I8+I13+I17)</f>
        <v>49200</v>
      </c>
      <c r="J19" s="95"/>
      <c r="K19" s="81"/>
      <c r="L19" s="81"/>
      <c r="M19" s="85"/>
      <c r="N19" s="81"/>
      <c r="O19" s="81"/>
      <c r="P19" s="81"/>
      <c r="Q19" s="81"/>
    </row>
    <row r="20" spans="1:17" ht="15.75" x14ac:dyDescent="0.25">
      <c r="A20" s="4"/>
      <c r="B20" s="4"/>
      <c r="C20" s="4"/>
      <c r="D20" s="4"/>
      <c r="E20" s="4"/>
      <c r="F20" s="4"/>
      <c r="G20" s="90"/>
      <c r="H20" s="90"/>
      <c r="I20" s="90"/>
      <c r="J20" s="90"/>
      <c r="K20" s="39"/>
      <c r="L20" s="39"/>
      <c r="M20" s="84"/>
      <c r="N20" s="39"/>
      <c r="O20" s="39"/>
      <c r="P20" s="39"/>
      <c r="Q20" s="39"/>
    </row>
    <row r="21" spans="1:17" ht="18" x14ac:dyDescent="0.25">
      <c r="A21" s="9" t="s">
        <v>21</v>
      </c>
      <c r="G21" s="90"/>
      <c r="H21" s="90"/>
      <c r="I21" s="90"/>
      <c r="J21" s="90"/>
      <c r="K21" s="39"/>
      <c r="L21" s="39"/>
      <c r="M21" s="84"/>
      <c r="N21" s="39"/>
      <c r="O21" s="39"/>
      <c r="P21" s="39"/>
      <c r="Q21" s="39"/>
    </row>
    <row r="22" spans="1:17" ht="18" x14ac:dyDescent="0.25">
      <c r="A22" s="9"/>
      <c r="G22" s="90"/>
      <c r="H22" s="90"/>
      <c r="I22" s="90"/>
      <c r="J22" s="90"/>
      <c r="K22" s="39"/>
      <c r="L22" s="39"/>
      <c r="M22" s="84"/>
      <c r="N22" s="39"/>
      <c r="O22" s="39"/>
      <c r="P22" s="39"/>
      <c r="Q22" s="39"/>
    </row>
    <row r="23" spans="1:17" ht="15" x14ac:dyDescent="0.25">
      <c r="A23" s="116">
        <v>2310</v>
      </c>
      <c r="C23" s="36" t="s">
        <v>15</v>
      </c>
      <c r="G23" s="90"/>
      <c r="H23" s="90"/>
      <c r="I23" s="90"/>
      <c r="J23" s="90"/>
      <c r="K23" s="39"/>
      <c r="L23" s="39"/>
      <c r="M23" s="84"/>
      <c r="N23" s="39"/>
      <c r="O23" s="39"/>
      <c r="P23" s="39"/>
      <c r="Q23" s="39"/>
    </row>
    <row r="24" spans="1:17" ht="15" x14ac:dyDescent="0.25">
      <c r="A24" s="116"/>
      <c r="B24">
        <v>5154</v>
      </c>
      <c r="C24" t="s">
        <v>174</v>
      </c>
      <c r="G24" s="90">
        <v>0</v>
      </c>
      <c r="H24" s="90">
        <v>16300</v>
      </c>
      <c r="I24" s="117">
        <f>SUM(G24-H24)</f>
        <v>-16300</v>
      </c>
      <c r="J24" s="90"/>
      <c r="K24" s="39"/>
      <c r="L24" s="39"/>
      <c r="M24" s="84"/>
      <c r="N24" s="39"/>
      <c r="O24" s="39"/>
      <c r="P24" s="39"/>
      <c r="Q24" s="39"/>
    </row>
    <row r="25" spans="1:17" ht="15" x14ac:dyDescent="0.25">
      <c r="A25" s="116">
        <v>2310</v>
      </c>
      <c r="G25" s="118">
        <v>95000</v>
      </c>
      <c r="H25" s="118">
        <v>111300</v>
      </c>
      <c r="I25" s="119">
        <v>-16300</v>
      </c>
      <c r="J25" s="90"/>
      <c r="K25" s="39"/>
      <c r="L25" s="39"/>
      <c r="M25" s="84"/>
      <c r="N25" s="39"/>
      <c r="O25" s="39"/>
      <c r="P25" s="39"/>
      <c r="Q25" s="39"/>
    </row>
    <row r="26" spans="1:17" ht="15" x14ac:dyDescent="0.25">
      <c r="A26" s="116"/>
      <c r="G26" s="118"/>
      <c r="H26" s="118"/>
      <c r="I26" s="119"/>
      <c r="J26" s="109"/>
    </row>
    <row r="27" spans="1:17" ht="15" x14ac:dyDescent="0.25">
      <c r="A27" s="116">
        <v>3399</v>
      </c>
      <c r="C27" s="36" t="s">
        <v>175</v>
      </c>
      <c r="G27" s="90"/>
      <c r="H27" s="90"/>
      <c r="I27" s="90"/>
      <c r="J27" s="111"/>
    </row>
    <row r="28" spans="1:17" ht="15" x14ac:dyDescent="0.25">
      <c r="A28" s="116"/>
      <c r="B28">
        <v>5137</v>
      </c>
      <c r="C28" t="s">
        <v>80</v>
      </c>
      <c r="G28" s="90">
        <v>0</v>
      </c>
      <c r="H28" s="90">
        <v>3900</v>
      </c>
      <c r="I28" s="117">
        <v>-3900</v>
      </c>
      <c r="J28" s="111"/>
    </row>
    <row r="29" spans="1:17" ht="15" x14ac:dyDescent="0.25">
      <c r="A29" s="116">
        <v>3399</v>
      </c>
      <c r="G29" s="118">
        <v>260000</v>
      </c>
      <c r="H29" s="118">
        <v>263900</v>
      </c>
      <c r="I29" s="119">
        <v>-3900</v>
      </c>
    </row>
    <row r="30" spans="1:17" ht="15" x14ac:dyDescent="0.25">
      <c r="A30" s="116"/>
      <c r="G30" s="118"/>
      <c r="H30" s="118"/>
      <c r="I30" s="118"/>
    </row>
    <row r="31" spans="1:17" ht="15" x14ac:dyDescent="0.25">
      <c r="A31" s="116">
        <v>3421</v>
      </c>
      <c r="C31" s="36" t="s">
        <v>165</v>
      </c>
      <c r="G31" s="90"/>
      <c r="H31" s="90"/>
      <c r="I31" s="90"/>
    </row>
    <row r="32" spans="1:17" ht="15" x14ac:dyDescent="0.25">
      <c r="A32" s="116"/>
      <c r="B32">
        <v>5139</v>
      </c>
      <c r="C32" t="s">
        <v>49</v>
      </c>
      <c r="G32" s="90">
        <v>10000</v>
      </c>
      <c r="H32" s="90">
        <v>13700</v>
      </c>
      <c r="I32" s="117">
        <v>-3700</v>
      </c>
    </row>
    <row r="33" spans="1:9" ht="15" x14ac:dyDescent="0.25">
      <c r="A33" s="116">
        <v>3421</v>
      </c>
      <c r="G33" s="118">
        <v>50000</v>
      </c>
      <c r="H33" s="118">
        <v>53700</v>
      </c>
      <c r="I33" s="119">
        <v>-3700</v>
      </c>
    </row>
    <row r="34" spans="1:9" ht="15" x14ac:dyDescent="0.25">
      <c r="A34" s="116"/>
      <c r="G34" s="90"/>
      <c r="H34" s="90"/>
      <c r="I34" s="90"/>
    </row>
    <row r="35" spans="1:9" ht="15" x14ac:dyDescent="0.25">
      <c r="A35" s="116">
        <v>3631</v>
      </c>
      <c r="C35" s="36" t="s">
        <v>131</v>
      </c>
      <c r="G35" s="90"/>
      <c r="H35" s="90"/>
      <c r="I35" s="90"/>
    </row>
    <row r="36" spans="1:9" ht="15" x14ac:dyDescent="0.25">
      <c r="A36" s="116"/>
      <c r="B36">
        <v>5169</v>
      </c>
      <c r="C36" t="s">
        <v>37</v>
      </c>
      <c r="G36" s="90">
        <v>10000</v>
      </c>
      <c r="H36" s="90">
        <v>28400</v>
      </c>
      <c r="I36" s="117">
        <v>-18400</v>
      </c>
    </row>
    <row r="37" spans="1:9" ht="15" x14ac:dyDescent="0.25">
      <c r="A37" s="116">
        <v>3631</v>
      </c>
      <c r="G37" s="118">
        <v>100000</v>
      </c>
      <c r="H37" s="118">
        <v>118400</v>
      </c>
      <c r="I37" s="119">
        <f>SUM(G37-H37)</f>
        <v>-18400</v>
      </c>
    </row>
    <row r="38" spans="1:9" ht="15" x14ac:dyDescent="0.25">
      <c r="A38" s="116"/>
      <c r="G38" s="90"/>
      <c r="H38" s="118"/>
      <c r="I38" s="122"/>
    </row>
    <row r="39" spans="1:9" ht="15" x14ac:dyDescent="0.25">
      <c r="A39" s="116">
        <v>5512</v>
      </c>
      <c r="C39" s="36" t="s">
        <v>56</v>
      </c>
      <c r="G39" s="90"/>
      <c r="H39" s="90"/>
      <c r="I39" s="90"/>
    </row>
    <row r="40" spans="1:9" ht="15" x14ac:dyDescent="0.25">
      <c r="A40" s="116"/>
      <c r="B40">
        <v>5137</v>
      </c>
      <c r="C40" t="s">
        <v>185</v>
      </c>
      <c r="G40" s="92">
        <v>0</v>
      </c>
      <c r="H40" s="92">
        <v>53600</v>
      </c>
      <c r="I40" s="117">
        <v>-53600</v>
      </c>
    </row>
    <row r="41" spans="1:9" ht="15" x14ac:dyDescent="0.25">
      <c r="A41" s="116"/>
      <c r="B41">
        <v>5139</v>
      </c>
      <c r="C41" t="s">
        <v>49</v>
      </c>
      <c r="G41" s="92">
        <v>75000</v>
      </c>
      <c r="H41" s="92">
        <v>25000</v>
      </c>
      <c r="I41" s="91">
        <v>50000</v>
      </c>
    </row>
    <row r="42" spans="1:9" ht="15" x14ac:dyDescent="0.25">
      <c r="A42" s="116">
        <v>5512</v>
      </c>
      <c r="G42" s="118">
        <v>108000</v>
      </c>
      <c r="H42" s="118">
        <v>111600</v>
      </c>
      <c r="I42" s="119">
        <v>-3600</v>
      </c>
    </row>
    <row r="43" spans="1:9" ht="15" x14ac:dyDescent="0.25">
      <c r="A43" s="116"/>
      <c r="G43" s="118"/>
      <c r="H43" s="118"/>
      <c r="I43" s="119"/>
    </row>
    <row r="44" spans="1:9" x14ac:dyDescent="0.2">
      <c r="A44" s="2">
        <v>6118</v>
      </c>
      <c r="B44" s="2"/>
      <c r="C44" s="2" t="s">
        <v>180</v>
      </c>
      <c r="D44" s="2"/>
      <c r="G44" s="90"/>
      <c r="H44" s="90"/>
      <c r="I44" s="117"/>
    </row>
    <row r="45" spans="1:9" x14ac:dyDescent="0.2">
      <c r="A45" s="2"/>
      <c r="B45" s="42">
        <v>5021</v>
      </c>
      <c r="C45" s="42" t="s">
        <v>176</v>
      </c>
      <c r="D45" s="2"/>
      <c r="G45" s="90">
        <v>10500</v>
      </c>
      <c r="H45" s="90">
        <v>13200</v>
      </c>
      <c r="I45" s="117">
        <f t="shared" ref="I45:I51" si="0">SUM(G45-H45)</f>
        <v>-2700</v>
      </c>
    </row>
    <row r="46" spans="1:9" x14ac:dyDescent="0.2">
      <c r="A46" s="2"/>
      <c r="B46" s="42">
        <v>5139</v>
      </c>
      <c r="C46" s="42" t="s">
        <v>49</v>
      </c>
      <c r="D46" s="42"/>
      <c r="G46" s="90">
        <v>4500</v>
      </c>
      <c r="H46" s="90">
        <v>3400</v>
      </c>
      <c r="I46" s="91">
        <f t="shared" si="0"/>
        <v>1100</v>
      </c>
    </row>
    <row r="47" spans="1:9" x14ac:dyDescent="0.2">
      <c r="A47" s="2"/>
      <c r="B47" s="42">
        <v>5161</v>
      </c>
      <c r="C47" s="42" t="s">
        <v>181</v>
      </c>
      <c r="D47" s="42"/>
      <c r="G47" s="90">
        <v>0</v>
      </c>
      <c r="H47" s="90">
        <v>200</v>
      </c>
      <c r="I47" s="117">
        <v>-200</v>
      </c>
    </row>
    <row r="48" spans="1:9" x14ac:dyDescent="0.2">
      <c r="A48" s="2"/>
      <c r="B48" s="42">
        <v>5162</v>
      </c>
      <c r="C48" s="42" t="s">
        <v>65</v>
      </c>
      <c r="D48" s="42"/>
      <c r="G48" s="90">
        <v>1500</v>
      </c>
      <c r="H48" s="90">
        <v>0</v>
      </c>
      <c r="I48" s="91">
        <f t="shared" si="0"/>
        <v>1500</v>
      </c>
    </row>
    <row r="49" spans="1:10" x14ac:dyDescent="0.2">
      <c r="A49" s="2"/>
      <c r="B49" s="42">
        <v>5166</v>
      </c>
      <c r="C49" s="42" t="s">
        <v>177</v>
      </c>
      <c r="D49" s="42"/>
      <c r="G49" s="90">
        <v>1000</v>
      </c>
      <c r="H49" s="90">
        <v>800</v>
      </c>
      <c r="I49" s="91">
        <f t="shared" si="0"/>
        <v>200</v>
      </c>
    </row>
    <row r="50" spans="1:10" x14ac:dyDescent="0.2">
      <c r="A50" s="2"/>
      <c r="B50" s="42">
        <v>5173</v>
      </c>
      <c r="C50" s="42" t="s">
        <v>178</v>
      </c>
      <c r="D50" s="2"/>
      <c r="G50" s="90">
        <v>1000</v>
      </c>
      <c r="H50" s="90">
        <v>400</v>
      </c>
      <c r="I50" s="91">
        <f t="shared" si="0"/>
        <v>600</v>
      </c>
      <c r="J50" s="39"/>
    </row>
    <row r="51" spans="1:10" x14ac:dyDescent="0.2">
      <c r="B51">
        <v>5175</v>
      </c>
      <c r="C51" s="42" t="s">
        <v>179</v>
      </c>
      <c r="G51" s="90">
        <v>1500</v>
      </c>
      <c r="H51" s="90">
        <v>1600</v>
      </c>
      <c r="I51" s="117">
        <f t="shared" si="0"/>
        <v>-100</v>
      </c>
    </row>
    <row r="52" spans="1:10" x14ac:dyDescent="0.2">
      <c r="A52" s="36">
        <v>6118</v>
      </c>
      <c r="G52" s="118">
        <f>SUM(G45+G46+G48+G49+G50+G51)</f>
        <v>20000</v>
      </c>
      <c r="H52" s="118">
        <v>19600</v>
      </c>
      <c r="I52" s="122">
        <f>SUM(I45+I46+I47+I48+I49+I50+I51)</f>
        <v>400</v>
      </c>
    </row>
    <row r="53" spans="1:10" ht="15" x14ac:dyDescent="0.25">
      <c r="A53" s="116"/>
      <c r="G53" s="90"/>
      <c r="H53" s="118"/>
      <c r="I53" s="119"/>
    </row>
    <row r="54" spans="1:10" ht="15" x14ac:dyDescent="0.25">
      <c r="A54" s="116">
        <v>6171</v>
      </c>
      <c r="C54" s="36" t="s">
        <v>25</v>
      </c>
      <c r="G54" s="90"/>
      <c r="H54" s="90"/>
      <c r="I54" s="90"/>
    </row>
    <row r="55" spans="1:10" ht="15" x14ac:dyDescent="0.25">
      <c r="A55" s="116"/>
      <c r="B55">
        <v>5011</v>
      </c>
      <c r="C55" s="42" t="s">
        <v>182</v>
      </c>
      <c r="G55" s="90">
        <v>0</v>
      </c>
      <c r="H55" s="90">
        <v>11100</v>
      </c>
      <c r="I55" s="117">
        <v>-11100</v>
      </c>
    </row>
    <row r="56" spans="1:10" ht="15" x14ac:dyDescent="0.25">
      <c r="A56" s="116"/>
      <c r="B56">
        <v>6121</v>
      </c>
      <c r="C56" s="42" t="s">
        <v>183</v>
      </c>
      <c r="G56" s="92">
        <v>600000</v>
      </c>
      <c r="H56" s="90">
        <v>601800</v>
      </c>
      <c r="I56" s="117">
        <v>-1800</v>
      </c>
    </row>
    <row r="57" spans="1:10" ht="15" x14ac:dyDescent="0.25">
      <c r="A57" s="116">
        <v>6171</v>
      </c>
      <c r="G57" s="118">
        <v>2501000</v>
      </c>
      <c r="H57" s="118">
        <v>2513900</v>
      </c>
      <c r="I57" s="119">
        <v>-12900</v>
      </c>
    </row>
    <row r="58" spans="1:10" ht="15.75" thickBot="1" x14ac:dyDescent="0.3">
      <c r="A58" s="116"/>
      <c r="G58" s="90"/>
      <c r="H58" s="118"/>
      <c r="I58" s="119"/>
    </row>
    <row r="59" spans="1:10" ht="16.5" thickBot="1" x14ac:dyDescent="0.3">
      <c r="A59" s="12" t="s">
        <v>26</v>
      </c>
      <c r="C59" s="13"/>
      <c r="D59" s="13"/>
      <c r="E59" s="13"/>
      <c r="F59" s="13"/>
      <c r="G59" s="101">
        <v>8911000</v>
      </c>
      <c r="H59" s="97">
        <f>SUM(G59-I59)</f>
        <v>8969400</v>
      </c>
      <c r="I59" s="123">
        <f>SUM(I57+I52+I42+I37+I33+I29+I25)</f>
        <v>-58400</v>
      </c>
    </row>
    <row r="60" spans="1:10" x14ac:dyDescent="0.2">
      <c r="C60" s="36" t="s">
        <v>33</v>
      </c>
      <c r="G60" s="96"/>
      <c r="H60" s="90"/>
      <c r="I60" s="92"/>
    </row>
    <row r="61" spans="1:10" x14ac:dyDescent="0.2">
      <c r="C61" t="s">
        <v>82</v>
      </c>
      <c r="G61" s="96">
        <v>165600</v>
      </c>
      <c r="H61" s="96">
        <v>165600</v>
      </c>
      <c r="I61" s="132">
        <v>0</v>
      </c>
    </row>
    <row r="62" spans="1:10" ht="13.5" thickBot="1" x14ac:dyDescent="0.25">
      <c r="C62" t="s">
        <v>160</v>
      </c>
      <c r="G62" s="96">
        <v>288000</v>
      </c>
      <c r="H62" s="96">
        <v>288000</v>
      </c>
      <c r="I62" s="132">
        <v>0</v>
      </c>
    </row>
    <row r="63" spans="1:10" ht="16.5" thickBot="1" x14ac:dyDescent="0.3">
      <c r="B63" s="13"/>
      <c r="C63" t="s">
        <v>161</v>
      </c>
      <c r="G63" s="98">
        <v>453600</v>
      </c>
      <c r="H63" s="98">
        <v>453600</v>
      </c>
      <c r="I63" s="98">
        <v>0</v>
      </c>
    </row>
    <row r="64" spans="1:10" ht="16.5" thickBot="1" x14ac:dyDescent="0.3">
      <c r="A64" s="125" t="s">
        <v>27</v>
      </c>
      <c r="C64" s="13"/>
      <c r="D64" s="13"/>
      <c r="E64" s="13"/>
      <c r="F64" s="13"/>
      <c r="G64" s="99">
        <f>SUM(G59+G63)</f>
        <v>9364600</v>
      </c>
      <c r="H64" s="100">
        <f>SUM(H59+H63)</f>
        <v>9423000</v>
      </c>
      <c r="I64" s="115">
        <f>SUM(I59+I61+I62+I63)</f>
        <v>-58400</v>
      </c>
    </row>
    <row r="65" spans="1:9" ht="13.5" thickBot="1" x14ac:dyDescent="0.25">
      <c r="A65" s="121"/>
      <c r="G65" s="90"/>
      <c r="H65" s="90"/>
      <c r="I65" s="90"/>
    </row>
    <row r="66" spans="1:9" ht="16.5" thickBot="1" x14ac:dyDescent="0.3">
      <c r="A66" s="121"/>
      <c r="B66" s="15" t="s">
        <v>28</v>
      </c>
      <c r="C66" s="17"/>
      <c r="D66" s="17"/>
      <c r="E66" s="17"/>
      <c r="F66" s="17"/>
      <c r="G66" s="101">
        <f>SUM(H19)</f>
        <v>7789200</v>
      </c>
      <c r="H66" s="90"/>
      <c r="I66" s="112"/>
    </row>
    <row r="67" spans="1:9" ht="16.5" thickBot="1" x14ac:dyDescent="0.3">
      <c r="A67" s="20"/>
      <c r="B67" s="19" t="s">
        <v>29</v>
      </c>
      <c r="C67" s="20"/>
      <c r="D67" s="121"/>
      <c r="E67" s="120"/>
      <c r="F67" s="17"/>
      <c r="G67" s="103">
        <f>SUM(H64)</f>
        <v>9423000</v>
      </c>
      <c r="H67" s="102"/>
      <c r="I67" s="106"/>
    </row>
    <row r="68" spans="1:9" x14ac:dyDescent="0.2">
      <c r="A68" s="20"/>
      <c r="B68" s="19"/>
      <c r="C68" s="20"/>
      <c r="D68" s="20"/>
      <c r="E68" s="20"/>
      <c r="F68" s="20"/>
      <c r="G68" s="104"/>
      <c r="H68" s="102"/>
      <c r="I68" s="106"/>
    </row>
    <row r="69" spans="1:9" ht="16.5" thickBot="1" x14ac:dyDescent="0.3">
      <c r="A69" s="20"/>
      <c r="B69" s="22" t="s">
        <v>30</v>
      </c>
      <c r="C69" s="23"/>
      <c r="D69" s="23"/>
      <c r="E69" s="41"/>
      <c r="F69" s="23"/>
      <c r="G69" s="113">
        <f>SUM(G66-G67)</f>
        <v>-1633800</v>
      </c>
      <c r="H69" s="102"/>
      <c r="I69" s="107"/>
    </row>
    <row r="70" spans="1:9" ht="13.5" thickBot="1" x14ac:dyDescent="0.25">
      <c r="A70" s="20"/>
      <c r="B70" s="2"/>
      <c r="C70" s="20"/>
      <c r="D70" s="20"/>
      <c r="E70" s="20"/>
      <c r="F70" s="23"/>
      <c r="H70" s="105"/>
      <c r="I70" s="108"/>
    </row>
    <row r="71" spans="1:9" x14ac:dyDescent="0.2">
      <c r="A71" s="20"/>
      <c r="B71" s="2" t="s">
        <v>167</v>
      </c>
      <c r="C71" s="2"/>
      <c r="D71" s="2"/>
      <c r="E71" s="2"/>
      <c r="F71" s="2"/>
      <c r="H71" s="52"/>
      <c r="I71" s="109"/>
    </row>
    <row r="72" spans="1:9" x14ac:dyDescent="0.2">
      <c r="H72" s="39"/>
      <c r="I72" s="109"/>
    </row>
    <row r="73" spans="1:9" x14ac:dyDescent="0.2">
      <c r="H73" s="39"/>
      <c r="I73" s="109"/>
    </row>
    <row r="74" spans="1:9" x14ac:dyDescent="0.2">
      <c r="B74" t="s">
        <v>184</v>
      </c>
      <c r="H74" s="39"/>
      <c r="I74" s="109"/>
    </row>
    <row r="75" spans="1:9" x14ac:dyDescent="0.2">
      <c r="H75" s="89"/>
      <c r="I75" s="110"/>
    </row>
    <row r="76" spans="1:9" x14ac:dyDescent="0.2">
      <c r="D76" s="8" t="s">
        <v>166</v>
      </c>
      <c r="H76" s="39"/>
      <c r="I76" s="39"/>
    </row>
    <row r="77" spans="1:9" x14ac:dyDescent="0.2">
      <c r="B77" s="36"/>
      <c r="E77" s="1"/>
      <c r="G77" s="114"/>
      <c r="H77" s="39"/>
      <c r="I77" s="39"/>
    </row>
    <row r="78" spans="1:9" x14ac:dyDescent="0.2">
      <c r="A78" s="36"/>
      <c r="B78" s="2"/>
      <c r="C78" s="36"/>
      <c r="D78" s="36"/>
      <c r="E78" s="36"/>
      <c r="F78" s="36"/>
      <c r="G78"/>
      <c r="H78" s="39"/>
      <c r="I78" s="39"/>
    </row>
    <row r="79" spans="1:9" x14ac:dyDescent="0.2">
      <c r="A79" s="2"/>
      <c r="C79" s="2"/>
      <c r="D79" s="2"/>
      <c r="E79" s="6"/>
    </row>
  </sheetData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Helena</cp:lastModifiedBy>
  <cp:lastPrinted>2018-05-22T17:37:34Z</cp:lastPrinted>
  <dcterms:created xsi:type="dcterms:W3CDTF">2006-01-04T09:08:37Z</dcterms:created>
  <dcterms:modified xsi:type="dcterms:W3CDTF">2018-05-22T07:23:52Z</dcterms:modified>
</cp:coreProperties>
</file>